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3.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25935c13cfba4c00" /></Relationships>
</file>

<file path=xl/workbook.xml><?xml version="1.0" encoding="utf-8"?>
<x:workbook xmlns:x="http://schemas.openxmlformats.org/spreadsheetml/2006/main">
  <x:sheets>
    <x:sheet xmlns:r="http://schemas.openxmlformats.org/officeDocument/2006/relationships" name="Dashboard" sheetId="1" r:id="R3ef6e26ae9c44c0d"/>
    <x:sheet xmlns:r="http://schemas.openxmlformats.org/officeDocument/2006/relationships" name="Capacity" sheetId="2" r:id="R52ad15eb0420442a"/>
    <x:sheet xmlns:r="http://schemas.openxmlformats.org/officeDocument/2006/relationships" name="Productivity" sheetId="3" r:id="Ra051cef8e8ce4752"/>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0%"/>
    <x:numFmt numFmtId="202" formatCode="0.00"/>
    <x:numFmt numFmtId="203" formatCode="0"/>
  </x:numFmts>
  <x:fonts count="3">
    <x:font>
      <x:sz val="11"/>
      <x:name val="Carlito"/>
    </x:font>
    <x:font>
      <x:b/>
      <x:sz val="14"/>
      <x:color rgb="FFFFFFFF"/>
      <x:name val="Carlito"/>
    </x:font>
    <x:font>
      <x:b/>
      <x:sz val="11"/>
      <x:color rgb="FF1F1F1F"/>
      <x:name val="Carlito"/>
    </x:font>
  </x:fonts>
  <x:fills count="4">
    <x:fill>
      <x:patternFill patternType="none"/>
    </x:fill>
    <x:fill>
      <x:patternFill patternType="gray125"/>
    </x:fill>
    <x:fill>
      <x:patternFill patternType="solid">
        <x:fgColor rgb="FF1F4E78"/>
      </x:patternFill>
    </x:fill>
    <x:fill>
      <x:patternFill patternType="solid">
        <x:fgColor rgb="FFD9EAF7"/>
      </x:patternFill>
    </x:fill>
  </x:fills>
  <x:borders count="2">
    <x:border/>
    <x:border/>
  </x:borders>
  <x:cellStyleXfs count="1">
    <x:xf numFmtId="0" fontId="0" fillId="0" borderId="0"/>
  </x:cellStyleXfs>
  <x:cellXfs count="4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center"/>
    </x:xf>
    <x:xf numFmtId="0" fontId="2" fillId="3" borderId="0" xfId="0" applyNumberFormat="1" applyFont="1" applyFill="1" applyBorder="1" applyAlignment="1">
      <x:alignment horizontal="center"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horizontal="center"/>
    </x:xf>
    <x:xf numFmtId="0" fontId="2" fillId="3" borderId="1" xfId="0" applyNumberFormat="1" applyFont="1" applyFill="1" applyBorder="1" applyAlignment="1">
      <x:alignment horizontal="center" vertical="center"/>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0" fontId="1" fillId="2" borderId="0"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2" fillId="3" borderId="0" xfId="0" applyNumberFormat="1" applyFont="1" applyFill="1" applyBorder="1" applyAlignment="1">
      <x:alignment horizontal="center" vertical="center" wrapText="1"/>
    </x:xf>
    <x:xf numFmtId="201" fontId="0" fillId="0" borderId="0" xfId="0" applyNumberFormat="1" applyFont="1" applyFill="1" applyBorder="1" applyAlignment="1">
      <x:alignment wrapText="1"/>
    </x:xf>
    <x:xf numFmtId="203" fontId="0" fillId="0" borderId="0" xfId="0" applyNumberFormat="1" applyFont="1" applyFill="1" applyBorder="1" applyAlignment="1">
      <x:alignment wrapText="1"/>
    </x:xf>
    <x:xf numFmtId="202" fontId="0" fillId="0" borderId="0" xfId="0" applyNumberFormat="1" applyFont="1" applyFill="1" applyBorder="1" applyAlignment="1">
      <x:alignment wrapText="1"/>
    </x:xf>
    <x:xf numFmtId="0" fontId="1" fillId="2" borderId="1" xfId="0" applyNumberFormat="1" applyFont="1" applyFill="1" applyBorder="1" applyAlignment="1">
      <x:alignment horizontal="center" vertical="center" wrapText="1"/>
    </x:xf>
    <x:xf numFmtId="0" fontId="0" fillId="0" borderId="1" xfId="0" applyNumberFormat="1" applyFont="1" applyFill="1" applyBorder="1" applyAlignment="1">
      <x:alignment wrapText="1"/>
    </x:xf>
    <x:xf numFmtId="0" fontId="2" fillId="3" borderId="1" xfId="0" applyNumberFormat="1" applyFont="1" applyFill="1" applyBorder="1" applyAlignment="1">
      <x:alignment horizontal="center" vertical="center" wrapText="1"/>
    </x:xf>
    <x:xf numFmtId="201" fontId="0" fillId="0" borderId="1" xfId="0" applyNumberFormat="1" applyFont="1" applyFill="1" applyBorder="1" applyAlignment="1">
      <x:alignment wrapText="1"/>
    </x:xf>
    <x:xf numFmtId="203" fontId="0" fillId="0" borderId="1" xfId="0" applyNumberFormat="1" applyFont="1" applyFill="1" applyBorder="1" applyAlignment="1">
      <x:alignment wrapText="1"/>
    </x:xf>
    <x:xf numFmtId="202" fontId="0" fillId="0" borderId="1" xfId="0" applyNumberFormat="1" applyFont="1" applyFill="1" applyBorder="1" applyAlignment="1">
      <x:alignment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cellXfs>
  <x:cellStyles count="1">
    <x:cellStyle name="Normal" xfId="0"/>
  </x:cellStyles>
  <x:dxfs count="2">
    <x:dxf>
      <x:fill>
        <x:patternFill patternType="solid">
          <x:bgColor rgb="FFFECACA"/>
        </x:patternFill>
      </x:fill>
    </x:dxf>
    <x:dxf>
      <x:fill>
        <x:patternFill patternType="solid">
          <x:bgColor rgb="FFFEF3C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e87f9e1269d4f06" /><Relationship Type="http://schemas.openxmlformats.org/officeDocument/2006/relationships/theme" Target="/xl/theme/theme1.xml" Id="Rfd0aa2dd685e4ca1" /><Relationship Type="http://schemas.openxmlformats.org/officeDocument/2006/relationships/sharedStrings" Target="/xl/sharedStrings.xml" Id="R440b6ed9fcbb40e6" /><Relationship Type="http://schemas.openxmlformats.org/officeDocument/2006/relationships/worksheet" Target="/xl/worksheets/sheet1.xml" Id="R3ef6e26ae9c44c0d" /><Relationship Type="http://schemas.openxmlformats.org/officeDocument/2006/relationships/worksheet" Target="/xl/worksheets/sheet2.xml" Id="R52ad15eb0420442a" /><Relationship Type="http://schemas.openxmlformats.org/officeDocument/2006/relationships/worksheet" Target="/xl/worksheets/sheet3.xml" Id="Ra051cef8e8ce4752" /></Relationships>
</file>

<file path=xl/drawings/_rels/drawing1.xml.rels>&#65279;<?xml version="1.0" encoding="utf-8"?><Relationships xmlns="http://schemas.openxmlformats.org/package/2006/relationships"><Relationship Type="http://schemas.openxmlformats.org/officeDocument/2006/relationships/chart" Target="/xl/drawings/charts/chart1.xml" Id="Rc4397a387cde43f9" /></Relationships>
</file>

<file path=xl/drawings/_rels/drawing2.xml.rels>&#65279;<?xml version="1.0" encoding="utf-8"?><Relationships xmlns="http://schemas.openxmlformats.org/package/2006/relationships"><Relationship Type="http://schemas.openxmlformats.org/officeDocument/2006/relationships/chart" Target="/xl/drawings/charts/chart2.xml" Id="R24961a77164e4894"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Capacity Utilization by Scenario</a:t>
            </a:r>
          </a:p>
        </c:rich>
      </c:tx>
    </c:title>
    <c:plotArea>
      <c:barChart>
        <c:barDir val="col"/>
        <c:grouping val="clustered"/>
        <c:varyColors val="0"/>
        <c:ser>
          <c:idx val="0"/>
          <c:order val="0"/>
          <c:tx>
            <c:v>Inventory Pallets</c:v>
          </c:tx>
          <c:cat>
            <c:strRef>
              <c:f>'Capacity'!$D$4:$D$8</c:f>
              <c:strCache>
                <c:ptCount val="0"/>
              </c:strCache>
            </c:strRef>
          </c:cat>
          <c:val>
            <c:numRef>
              <c:f>'Capacity'!$E$4:$E$8</c:f>
              <c:numCache>
                <c:formatCode>General</c:formatCode>
                <c:ptCount val="0"/>
              </c:numCache>
            </c:numRef>
          </c:val>
        </c:ser>
        <c:ser>
          <c:idx val="1"/>
          <c:order val="1"/>
          <c:tx>
            <c:v>Utilization</c:v>
          </c:tx>
          <c:cat>
            <c:strRef>
              <c:f>'Capacity'!$D$4:$D$8</c:f>
              <c:strCache>
                <c:ptCount val="0"/>
              </c:strCache>
            </c:strRef>
          </c:cat>
          <c:val>
            <c:numRef>
              <c:f>'Capacity'!$F$4:$F$8</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2</xdr:row>
      <xdr:rowOff>0</xdr:rowOff>
    </xdr:from>
    <xdr:to>
      <xdr:col>14</xdr:col>
      <xdr:colOff>0</xdr:colOff>
      <xdr:row>18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4397a387cde43f9"/>
        </a:graphicData>
      </a:graphic>
    </xdr:graphicFrame>
    <xdr:clientData/>
  </xdr:twoCellAnchor>
</xdr:wsDr>
</file>

<file path=xl/drawings/drawing2.xml><?xml version="1.0" encoding="utf-8"?>
<xdr:wsDr xmlns:xdr="http://schemas.openxmlformats.org/drawingml/2006/spreadsheetDrawing">
  <xdr:twoCellAnchor>
    <xdr:from>
      <xdr:col>7</xdr:col>
      <xdr:colOff>0</xdr:colOff>
      <xdr:row>2</xdr:row>
      <xdr:rowOff>0</xdr:rowOff>
    </xdr:from>
    <xdr:to>
      <xdr:col>14</xdr:col>
      <xdr:colOff>0</xdr:colOff>
      <xdr:row>18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4961a77164e4894"/>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drawing" Target="/xl/drawings/drawing1.xml" Id="R7b88a28858e940b8" /></Relationships>
</file>

<file path=xl/worksheets/_rels/sheet3.xml.rels>&#65279;<?xml version="1.0" encoding="utf-8"?><Relationships xmlns="http://schemas.openxmlformats.org/package/2006/relationships"><Relationship Type="http://schemas.openxmlformats.org/officeDocument/2006/relationships/drawing" Target="/xl/drawings/drawing2.xml" Id="R8307cea1c19f4f89" /></Relationships>
</file>

<file path=xl/worksheets/sheet1.xml><?xml version="1.0" encoding="utf-8"?>
<x:worksheet xmlns:x="http://schemas.openxmlformats.org/spreadsheetml/2006/main">
  <x:sheetFormatPr defaultRowHeight="15"/>
  <x:cols>
    <x:col min="1" max="1" width="30" hidden="0" customWidth="1"/>
    <x:col min="2" max="2" width="16" hidden="0" customWidth="1"/>
    <x:col min="3" max="3" width="16" hidden="0" customWidth="1"/>
    <x:col min="4" max="4" width="24" hidden="0" customWidth="1"/>
    <x:col min="5" max="5" width="22" hidden="0" customWidth="1"/>
    <x:col min="6" max="6" width="16" hidden="0" customWidth="1"/>
    <x:col min="7" max="7" width="16" hidden="0" customWidth="1"/>
    <x:col min="8" max="8" width="16" hidden="0" customWidth="1"/>
  </x:cols>
  <x:sheetData>
    <x:row r="1" ht="28" customHeight="1">
      <x:c r="A1" s="26" t="str">
        <x:v>SCMANA Warehouse Capacity &amp; Productivity Workbook</x:v>
      </x:c>
      <x:c r="B1" s="26"/>
      <x:c r="C1" s="26"/>
      <x:c r="D1" s="26"/>
      <x:c r="E1" s="26"/>
      <x:c r="F1" s="26"/>
      <x:c r="G1" s="26"/>
      <x:c r="H1" s="26"/>
    </x:row>
    <x:row r="2">
      <x:c r="A2" s="27"/>
      <x:c r="B2" s="27"/>
      <x:c r="C2" s="27"/>
      <x:c r="D2" s="27"/>
      <x:c r="E2" s="27"/>
      <x:c r="F2" s="27"/>
      <x:c r="G2" s="27"/>
      <x:c r="H2" s="27"/>
    </x:row>
    <x:row r="3">
      <x:c r="A3" s="28" t="str">
        <x:v>KPI</x:v>
      </x:c>
      <x:c r="B3" s="28" t="str">
        <x:v>Value</x:v>
      </x:c>
      <x:c r="C3" s="27"/>
      <x:c r="D3" s="28" t="str">
        <x:v>Utilization Thresholds</x:v>
      </x:c>
      <x:c r="E3" s="28" t="str">
        <x:v>Guidance</x:v>
      </x:c>
      <x:c r="F3" s="27"/>
      <x:c r="G3" s="27"/>
      <x:c r="H3" s="27"/>
    </x:row>
    <x:row r="4">
      <x:c r="A4" s="27" t="str">
        <x:v>Pallet Positions Utilization</x:v>
      </x:c>
      <x:c r="B4" s="29" t="n">
        <x:f>'Capacity'!B18</x:f>
        <x:v>0.868421052631579</x:v>
      </x:c>
      <x:c r="C4" s="27"/>
      <x:c r="D4" s="27" t="str">
        <x:v>&lt; 80%</x:v>
      </x:c>
      <x:c r="E4" s="27" t="str">
        <x:v>Comfortable</x:v>
      </x:c>
      <x:c r="F4" s="27"/>
      <x:c r="G4" s="27"/>
      <x:c r="H4" s="27"/>
    </x:row>
    <x:row r="5">
      <x:c r="A5" s="27" t="str">
        <x:v>Cubic Space Utilization</x:v>
      </x:c>
      <x:c r="B5" s="29" t="n">
        <x:f>'Capacity'!B19</x:f>
        <x:v>0.7552631578947369</x:v>
      </x:c>
      <x:c r="C5" s="27"/>
      <x:c r="D5" s="27" t="str">
        <x:v>80%–90%</x:v>
      </x:c>
      <x:c r="E5" s="27" t="str">
        <x:v>Watch</x:v>
      </x:c>
      <x:c r="F5" s="27"/>
      <x:c r="G5" s="27"/>
      <x:c r="H5" s="27"/>
    </x:row>
    <x:row r="6">
      <x:c r="A6" s="27" t="str">
        <x:v>Peak Capacity Utilization</x:v>
      </x:c>
      <x:c r="B6" s="29" t="n">
        <x:f>'Capacity'!B20</x:f>
        <x:v>1</x:v>
      </x:c>
      <x:c r="C6" s="27"/>
      <x:c r="D6" s="27" t="str">
        <x:v>90%–95%</x:v>
      </x:c>
      <x:c r="E6" s="27" t="str">
        <x:v>Constrained</x:v>
      </x:c>
      <x:c r="F6" s="27"/>
      <x:c r="G6" s="27"/>
      <x:c r="H6" s="27"/>
    </x:row>
    <x:row r="7">
      <x:c r="A7" s="27" t="str">
        <x:v>Required Extra Pallet Positions</x:v>
      </x:c>
      <x:c r="B7" s="30" t="n">
        <x:f>'Capacity'!B21</x:f>
        <x:v>327</x:v>
      </x:c>
      <x:c r="C7" s="27"/>
      <x:c r="D7" s="27" t="str">
        <x:v>&gt; 95%</x:v>
      </x:c>
      <x:c r="E7" s="27" t="str">
        <x:v>Critical</x:v>
      </x:c>
      <x:c r="F7" s="27"/>
      <x:c r="G7" s="27"/>
      <x:c r="H7" s="27"/>
    </x:row>
    <x:row r="8">
      <x:c r="A8" s="27" t="str">
        <x:v>Lines Picked / Labor Hour</x:v>
      </x:c>
      <x:c r="B8" s="31" t="n">
        <x:f>'Productivity'!B16</x:f>
        <x:v>25</x:v>
      </x:c>
      <x:c r="C8" s="27"/>
      <x:c r="D8" s="27"/>
      <x:c r="E8" s="27"/>
      <x:c r="F8" s="27"/>
      <x:c r="G8" s="27"/>
      <x:c r="H8" s="27"/>
    </x:row>
    <x:row r="9">
      <x:c r="A9" s="27" t="str">
        <x:v>Orders / Labor Hour</x:v>
      </x:c>
      <x:c r="B9" s="31" t="n">
        <x:f>'Productivity'!B17</x:f>
        <x:v>3.3333333333333335</x:v>
      </x:c>
      <x:c r="C9" s="27"/>
      <x:c r="D9" s="27"/>
      <x:c r="E9" s="27"/>
      <x:c r="F9" s="27"/>
      <x:c r="G9" s="27"/>
      <x:c r="H9" s="27"/>
    </x:row>
    <x:row r="10">
      <x:c r="A10" s="27" t="str">
        <x:v>Dock Utilization</x:v>
      </x:c>
      <x:c r="B10" s="29" t="n">
        <x:f>'Productivity'!B18</x:f>
        <x:v>0.7</x:v>
      </x:c>
      <x:c r="C10" s="27"/>
      <x:c r="D10" s="27" t="str">
        <x:v>Use this workbook monthly or quarterly. Replace the sample inputs with your actual warehouse data, review utilization against the threshold guidance, and use the scenario table to estimate when extra storage, labor, shifts or dock capacity may be required.</x:v>
      </x:c>
      <x:c r="E10" s="27"/>
      <x:c r="F10" s="27"/>
      <x:c r="G10" s="27"/>
      <x:c r="H10" s="27"/>
    </x:row>
    <x:row r="11">
      <x:c r="A11" s="27"/>
      <x:c r="B11" s="27"/>
      <x:c r="C11" s="27"/>
      <x:c r="D11" s="27"/>
      <x:c r="E11" s="27"/>
      <x:c r="F11" s="27"/>
      <x:c r="G11" s="27"/>
      <x:c r="H11" s="27"/>
    </x:row>
    <x:row r="12">
      <x:c r="A12" s="27"/>
      <x:c r="B12" s="27"/>
      <x:c r="C12" s="27"/>
      <x:c r="D12" s="27"/>
      <x:c r="E12" s="27"/>
      <x:c r="F12" s="27"/>
      <x:c r="G12" s="27"/>
      <x:c r="H12" s="27"/>
    </x:row>
    <x:row r="13">
      <x:c r="A13" s="27"/>
      <x:c r="B13" s="27"/>
      <x:c r="C13" s="27"/>
      <x:c r="D13" s="27"/>
      <x:c r="E13" s="27"/>
      <x:c r="F13" s="27"/>
      <x:c r="G13" s="27"/>
      <x:c r="H13" s="27"/>
    </x:row>
    <x:row r="14">
      <x:c r="A14" s="27"/>
      <x:c r="B14" s="27"/>
      <x:c r="C14" s="27"/>
      <x:c r="D14" s="27"/>
      <x:c r="E14" s="27"/>
      <x:c r="F14" s="27"/>
      <x:c r="G14" s="27"/>
      <x:c r="H14" s="27"/>
    </x:row>
    <x:row r="15">
      <x:c r="A15" s="27"/>
      <x:c r="B15" s="27"/>
      <x:c r="C15" s="27"/>
      <x:c r="D15" s="27"/>
      <x:c r="E15" s="27"/>
      <x:c r="F15" s="27"/>
      <x:c r="G15" s="27"/>
      <x:c r="H15" s="27"/>
    </x:row>
    <x:row r="16">
      <x:c r="A16" s="27"/>
      <x:c r="B16" s="27"/>
      <x:c r="C16" s="27"/>
      <x:c r="D16" s="27"/>
      <x:c r="E16" s="27"/>
      <x:c r="F16" s="27"/>
      <x:c r="G16" s="27"/>
      <x:c r="H16" s="27"/>
    </x:row>
    <x:row r="17">
      <x:c r="A17" s="27"/>
      <x:c r="B17" s="27"/>
      <x:c r="C17" s="27"/>
      <x:c r="D17" s="27"/>
      <x:c r="E17" s="27"/>
      <x:c r="F17" s="27"/>
      <x:c r="G17" s="27"/>
      <x:c r="H17" s="27"/>
    </x:row>
    <x:row r="18">
      <x:c r="A18" s="27"/>
      <x:c r="B18" s="27"/>
      <x:c r="C18" s="27"/>
      <x:c r="D18" s="27"/>
      <x:c r="E18" s="27"/>
      <x:c r="F18" s="27"/>
      <x:c r="G18" s="27"/>
      <x:c r="H18" s="27"/>
    </x:row>
    <x:row r="19">
      <x:c r="A19" s="27"/>
      <x:c r="B19" s="27"/>
      <x:c r="C19" s="27"/>
      <x:c r="D19" s="27"/>
      <x:c r="E19" s="27"/>
      <x:c r="F19" s="27"/>
      <x:c r="G19" s="27"/>
      <x:c r="H19" s="27"/>
    </x:row>
    <x:row r="20">
      <x:c r="A20" s="27"/>
      <x:c r="B20" s="27"/>
      <x:c r="C20" s="27"/>
      <x:c r="D20" s="27"/>
      <x:c r="E20" s="27"/>
      <x:c r="F20" s="27"/>
      <x:c r="G20" s="27"/>
      <x:c r="H20" s="27"/>
    </x:row>
    <x:row r="21">
      <x:c r="A21" s="27"/>
      <x:c r="B21" s="27"/>
      <x:c r="C21" s="27"/>
      <x:c r="D21" s="27"/>
      <x:c r="E21" s="27"/>
      <x:c r="F21" s="27"/>
      <x:c r="G21" s="27"/>
      <x:c r="H21" s="27"/>
    </x:row>
    <x:row r="22">
      <x:c r="A22" s="27"/>
      <x:c r="B22" s="27"/>
      <x:c r="C22" s="27"/>
      <x:c r="D22" s="27"/>
      <x:c r="E22" s="27"/>
      <x:c r="F22" s="27"/>
      <x:c r="G22" s="27"/>
      <x:c r="H22" s="27"/>
    </x:row>
    <x:row r="23">
      <x:c r="A23" s="27"/>
      <x:c r="B23" s="27"/>
      <x:c r="C23" s="27"/>
      <x:c r="D23" s="27"/>
      <x:c r="E23" s="27"/>
      <x:c r="F23" s="27"/>
      <x:c r="G23" s="27"/>
      <x:c r="H23" s="27"/>
    </x:row>
    <x:row r="24">
      <x:c r="A24" s="27"/>
      <x:c r="B24" s="27"/>
      <x:c r="C24" s="27"/>
      <x:c r="D24" s="27"/>
      <x:c r="E24" s="27"/>
      <x:c r="F24" s="27"/>
      <x:c r="G24" s="27"/>
      <x:c r="H24" s="27"/>
    </x:row>
    <x:row r="25">
      <x:c r="A25" s="27"/>
      <x:c r="B25" s="27"/>
      <x:c r="C25" s="27"/>
      <x:c r="D25" s="27"/>
      <x:c r="E25" s="27"/>
      <x:c r="F25" s="27"/>
      <x:c r="G25" s="27"/>
      <x:c r="H25" s="27"/>
    </x:row>
  </x:sheetData>
  <x:mergeCells>
    <x:mergeCell ref="A1:H1"/>
    <x:mergeCell ref="D10:H14"/>
  </x:mergeCells>
  <x:conditionalFormatting sqref="B4:B6">
    <x:cfRule type="colorScale" priority="1">
      <x:colorScale>
        <x:cfvo type="min"/>
        <x:cfvo type="percentile" val="50"/>
        <x:cfvo type="max"/>
        <x:color rgb="FFDCFCE7"/>
        <x:color rgb="FFFEF3C7"/>
        <x:color rgb="FFFECACA"/>
      </x:colorScale>
    </x:cfRule>
  </x:conditionalFormatting>
  <x:pageMargins left="0.7" right="0.7" top="0.75" bottom="0.75" header="0.3" footer="0.3"/>
</x:worksheet>
</file>

<file path=xl/worksheets/sheet2.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22" hidden="0" customWidth="1"/>
    <x:col min="5" max="5" width="16" hidden="0" customWidth="1"/>
    <x:col min="6" max="6" width="16" hidden="0" customWidth="1"/>
    <x:col min="7" max="7" width="16" hidden="0" customWidth="1"/>
    <x:col min="8" max="8" width="16" hidden="0" customWidth="1"/>
  </x:cols>
  <x:sheetData>
    <x:row r="1" ht="28" customHeight="1">
      <x:c r="A1" s="26" t="str">
        <x:v>Warehouse Capacity Planning</x:v>
      </x:c>
      <x:c r="B1" s="26"/>
      <x:c r="C1" s="26"/>
      <x:c r="D1" s="26"/>
      <x:c r="E1" s="26"/>
      <x:c r="F1" s="26"/>
      <x:c r="G1" s="27"/>
      <x:c r="H1" s="27"/>
    </x:row>
    <x:row r="2">
      <x:c r="A2" s="27"/>
      <x:c r="B2" s="27"/>
      <x:c r="C2" s="27"/>
      <x:c r="D2" s="27"/>
      <x:c r="E2" s="27"/>
      <x:c r="F2" s="27"/>
      <x:c r="G2" s="27"/>
      <x:c r="H2" s="27"/>
    </x:row>
    <x:row r="3">
      <x:c r="A3" s="28" t="str">
        <x:v>Input</x:v>
      </x:c>
      <x:c r="B3" s="28" t="str">
        <x:v>Value</x:v>
      </x:c>
      <x:c r="C3" s="27"/>
      <x:c r="D3" s="28" t="str">
        <x:v>Scenario</x:v>
      </x:c>
      <x:c r="E3" s="28" t="str">
        <x:v>Inventory Pallets</x:v>
      </x:c>
      <x:c r="F3" s="28" t="str">
        <x:v>Utilization</x:v>
      </x:c>
      <x:c r="G3" s="27"/>
      <x:c r="H3" s="27"/>
    </x:row>
    <x:row r="4">
      <x:c r="A4" s="27" t="str">
        <x:v>Number of pallet positions</x:v>
      </x:c>
      <x:c r="B4" s="27" t="n">
        <x:v>1200</x:v>
      </x:c>
      <x:c r="C4" s="27"/>
      <x:c r="D4" s="27" t="str">
        <x:v>Average</x:v>
      </x:c>
      <x:c r="E4" s="27" t="n">
        <x:f>B5</x:f>
        <x:v>990</x:v>
      </x:c>
      <x:c r="F4" s="29" t="n">
        <x:f>IF($B$17=0,0,E4/$B$17)</x:f>
        <x:v>0.868421052631579</x:v>
      </x:c>
      <x:c r="G4" s="27"/>
      <x:c r="H4" s="27"/>
    </x:row>
    <x:row r="5">
      <x:c r="A5" s="27" t="str">
        <x:v>Occupied pallet positions</x:v>
      </x:c>
      <x:c r="B5" s="27" t="n">
        <x:v>990</x:v>
      </x:c>
      <x:c r="C5" s="27"/>
      <x:c r="D5" s="27" t="str">
        <x:v>Peak</x:v>
      </x:c>
      <x:c r="E5" s="27" t="n">
        <x:f>B11</x:f>
        <x:v>1140</x:v>
      </x:c>
      <x:c r="F5" s="29" t="n">
        <x:f>IF($B$17=0,0,E5/$B$17)</x:f>
        <x:v>1</x:v>
      </x:c>
      <x:c r="G5" s="27"/>
      <x:c r="H5" s="27"/>
    </x:row>
    <x:row r="6">
      <x:c r="A6" s="27" t="str">
        <x:v>Average pallet cubic volume (m³)</x:v>
      </x:c>
      <x:c r="B6" s="27" t="n">
        <x:v>1.45</x:v>
      </x:c>
      <x:c r="C6" s="27"/>
      <x:c r="D6" s="27" t="str">
        <x:v>Forecast Peak</x:v>
      </x:c>
      <x:c r="E6" s="27" t="n">
        <x:f>B12</x:f>
        <x:v>1320</x:v>
      </x:c>
      <x:c r="F6" s="29" t="n">
        <x:f>IF($B$17=0,0,E6/$B$17)</x:f>
        <x:v>1.1578947368421053</x:v>
      </x:c>
      <x:c r="G6" s="27"/>
      <x:c r="H6" s="27"/>
    </x:row>
    <x:row r="7">
      <x:c r="A7" s="27" t="str">
        <x:v>Usable warehouse storage cube (m³)</x:v>
      </x:c>
      <x:c r="B7" s="27" t="n">
        <x:v>1900</x:v>
      </x:c>
      <x:c r="C7" s="27"/>
      <x:c r="D7" s="27" t="str">
        <x:v>+10% vs Forecast</x:v>
      </x:c>
      <x:c r="E7" s="27" t="n">
        <x:f>B12*1.1</x:f>
        <x:v>1452.0000000000002</x:v>
      </x:c>
      <x:c r="F7" s="29" t="n">
        <x:f>IF($B$17=0,0,E7/$B$17)</x:f>
        <x:v>1.273684210526316</x:v>
      </x:c>
      <x:c r="G7" s="27"/>
      <x:c r="H7" s="27"/>
    </x:row>
    <x:row r="8">
      <x:c r="A8" s="27" t="str">
        <x:v>Average occupied cube (m³)</x:v>
      </x:c>
      <x:c r="B8" s="27" t="n">
        <x:v>1435</x:v>
      </x:c>
      <x:c r="C8" s="27"/>
      <x:c r="D8" s="27" t="str">
        <x:v>+20% vs Forecast</x:v>
      </x:c>
      <x:c r="E8" s="27" t="n">
        <x:f>B12*1.2</x:f>
        <x:v>1584</x:v>
      </x:c>
      <x:c r="F8" s="29" t="n">
        <x:f>IF($B$17=0,0,E8/$B$17)</x:f>
        <x:v>1.3894736842105264</x:v>
      </x:c>
      <x:c r="G8" s="27"/>
      <x:c r="H8" s="27"/>
    </x:row>
    <x:row r="9">
      <x:c r="A9" s="27" t="str">
        <x:v>Average monthly inbound pallets</x:v>
      </x:c>
      <x:c r="B9" s="27" t="n">
        <x:v>950</x:v>
      </x:c>
      <x:c r="C9" s="27"/>
      <x:c r="D9" s="27" t="str">
        <x:v>Target Maximum</x:v>
      </x:c>
      <x:c r="E9" s="27" t="n">
        <x:f>B17*B14</x:f>
        <x:v>1026</x:v>
      </x:c>
      <x:c r="F9" s="29" t="n">
        <x:f>IF($B$17=0,0,E9/$B$17)</x:f>
        <x:v>0.9</x:v>
      </x:c>
      <x:c r="G9" s="27"/>
      <x:c r="H9" s="27"/>
    </x:row>
    <x:row r="10">
      <x:c r="A10" s="27" t="str">
        <x:v>Average monthly outbound pallets</x:v>
      </x:c>
      <x:c r="B10" s="27" t="n">
        <x:v>920</x:v>
      </x:c>
      <x:c r="C10" s="27"/>
      <x:c r="D10" s="27"/>
      <x:c r="E10" s="27"/>
      <x:c r="F10" s="27"/>
      <x:c r="G10" s="27"/>
      <x:c r="H10" s="27"/>
    </x:row>
    <x:row r="11">
      <x:c r="A11" s="27" t="str">
        <x:v>Peak inventory pallets</x:v>
      </x:c>
      <x:c r="B11" s="27" t="n">
        <x:v>1140</x:v>
      </x:c>
      <x:c r="C11" s="27"/>
      <x:c r="D11" s="27"/>
      <x:c r="E11" s="27"/>
      <x:c r="F11" s="27"/>
      <x:c r="G11" s="27"/>
      <x:c r="H11" s="27"/>
    </x:row>
    <x:row r="12">
      <x:c r="A12" s="27" t="str">
        <x:v>Forecast peak inventory pallets</x:v>
      </x:c>
      <x:c r="B12" s="27" t="n">
        <x:v>1320</x:v>
      </x:c>
      <x:c r="C12" s="27"/>
      <x:c r="D12" s="27"/>
      <x:c r="E12" s="27"/>
      <x:c r="F12" s="27"/>
      <x:c r="G12" s="27"/>
      <x:c r="H12" s="27"/>
    </x:row>
    <x:row r="13">
      <x:c r="A13" s="27" t="str">
        <x:v>Safety / blocked locations</x:v>
      </x:c>
      <x:c r="B13" s="27" t="n">
        <x:v>60</x:v>
      </x:c>
      <x:c r="C13" s="27"/>
      <x:c r="D13" s="27"/>
      <x:c r="E13" s="27"/>
      <x:c r="F13" s="27"/>
      <x:c r="G13" s="27"/>
      <x:c r="H13" s="27"/>
    </x:row>
    <x:row r="14">
      <x:c r="A14" s="27" t="str">
        <x:v>Target max utilization</x:v>
      </x:c>
      <x:c r="B14" s="38" t="n">
        <x:v>0.9</x:v>
      </x:c>
      <x:c r="C14" s="27"/>
      <x:c r="D14" s="27"/>
      <x:c r="E14" s="27"/>
      <x:c r="F14" s="27"/>
      <x:c r="G14" s="27"/>
      <x:c r="H14" s="27"/>
    </x:row>
    <x:row r="15">
      <x:c r="A15" s="27"/>
      <x:c r="B15" s="27"/>
      <x:c r="C15" s="27"/>
      <x:c r="D15" s="27"/>
      <x:c r="E15" s="27"/>
      <x:c r="F15" s="27"/>
      <x:c r="G15" s="27"/>
      <x:c r="H15" s="27"/>
    </x:row>
    <x:row r="16">
      <x:c r="A16" s="28" t="str">
        <x:v>Calculated KPI</x:v>
      </x:c>
      <x:c r="B16" s="28" t="str">
        <x:v>Result</x:v>
      </x:c>
      <x:c r="C16" s="27"/>
      <x:c r="D16" s="27"/>
      <x:c r="E16" s="27"/>
      <x:c r="F16" s="27"/>
      <x:c r="G16" s="27"/>
      <x:c r="H16" s="27"/>
    </x:row>
    <x:row r="17">
      <x:c r="A17" s="27" t="str">
        <x:v>Effective pallet capacity</x:v>
      </x:c>
      <x:c r="B17" s="27" t="n">
        <x:f>MAX(B4-B13,0)</x:f>
        <x:v>1140</x:v>
      </x:c>
      <x:c r="C17" s="27"/>
      <x:c r="D17" s="27"/>
      <x:c r="E17" s="27"/>
      <x:c r="F17" s="27"/>
      <x:c r="G17" s="27"/>
      <x:c r="H17" s="27"/>
    </x:row>
    <x:row r="18">
      <x:c r="A18" s="27" t="str">
        <x:v>Pallet Positions Utilization</x:v>
      </x:c>
      <x:c r="B18" s="29" t="n">
        <x:f>IF(B17=0,0,B5/B17)</x:f>
        <x:v>0.868421052631579</x:v>
      </x:c>
      <x:c r="C18" s="27"/>
      <x:c r="D18" s="27"/>
      <x:c r="E18" s="27"/>
      <x:c r="F18" s="27"/>
      <x:c r="G18" s="27"/>
      <x:c r="H18" s="27"/>
    </x:row>
    <x:row r="19">
      <x:c r="A19" s="27" t="str">
        <x:v>Cubic Space Utilization</x:v>
      </x:c>
      <x:c r="B19" s="29" t="n">
        <x:f>IF(B7=0,0,B8/B7)</x:f>
        <x:v>0.7552631578947369</x:v>
      </x:c>
      <x:c r="C19" s="27"/>
      <x:c r="D19" s="27"/>
      <x:c r="E19" s="27"/>
      <x:c r="F19" s="27"/>
      <x:c r="G19" s="27"/>
      <x:c r="H19" s="27"/>
    </x:row>
    <x:row r="20">
      <x:c r="A20" s="27" t="str">
        <x:v>Peak Capacity Utilization</x:v>
      </x:c>
      <x:c r="B20" s="29" t="n">
        <x:f>IF(B17=0,0,B11/B17)</x:f>
        <x:v>1</x:v>
      </x:c>
      <x:c r="C20" s="27"/>
      <x:c r="D20" s="27"/>
      <x:c r="E20" s="27"/>
      <x:c r="F20" s="27"/>
      <x:c r="G20" s="27"/>
      <x:c r="H20" s="27"/>
    </x:row>
    <x:row r="21">
      <x:c r="A21" s="27" t="str">
        <x:v>Required Extra Pallet Positions</x:v>
      </x:c>
      <x:c r="B21" s="27" t="n">
        <x:f>MAX(0,ROUNDUP(B12/B14-B17,0))</x:f>
        <x:v>327</x:v>
      </x:c>
      <x:c r="C21" s="27"/>
      <x:c r="D21" s="27"/>
      <x:c r="E21" s="27"/>
      <x:c r="F21" s="27"/>
      <x:c r="G21" s="27"/>
      <x:c r="H21" s="27"/>
    </x:row>
    <x:row r="22">
      <x:c r="A22" s="27"/>
      <x:c r="B22" s="27"/>
      <x:c r="C22" s="27"/>
      <x:c r="D22" s="27"/>
      <x:c r="E22" s="27"/>
      <x:c r="F22" s="27"/>
      <x:c r="G22" s="27"/>
      <x:c r="H22" s="27"/>
    </x:row>
    <x:row r="23">
      <x:c r="A23" s="27"/>
      <x:c r="B23" s="27"/>
      <x:c r="C23" s="27"/>
      <x:c r="D23" s="27"/>
      <x:c r="E23" s="27"/>
      <x:c r="F23" s="27"/>
      <x:c r="G23" s="27"/>
      <x:c r="H23" s="27"/>
    </x:row>
    <x:row r="24">
      <x:c r="A24" s="27"/>
      <x:c r="B24" s="27"/>
      <x:c r="C24" s="27"/>
      <x:c r="D24" s="27"/>
      <x:c r="E24" s="27"/>
      <x:c r="F24" s="27"/>
      <x:c r="G24" s="27"/>
      <x:c r="H24" s="27"/>
    </x:row>
    <x:row r="25">
      <x:c r="A25" s="27"/>
      <x:c r="B25" s="27"/>
      <x:c r="C25" s="27"/>
      <x:c r="D25" s="27"/>
      <x:c r="E25" s="27"/>
      <x:c r="F25" s="27"/>
      <x:c r="G25" s="27"/>
      <x:c r="H25" s="27"/>
    </x:row>
  </x:sheetData>
  <x:mergeCells>
    <x:mergeCell ref="A1:F1"/>
  </x:mergeCells>
  <x:conditionalFormatting sqref="F4:F8">
    <x:cfRule type="colorScale" priority="1">
      <x:colorScale>
        <x:cfvo type="min"/>
        <x:cfvo type="percentile" val="50"/>
        <x:cfvo type="max"/>
        <x:color rgb="FFDCFCE7"/>
        <x:color rgb="FFFEF3C7"/>
        <x:color rgb="FFFECACA"/>
      </x:colorScale>
    </x:cfRule>
  </x:conditionalFormatting>
  <x:pageMargins left="0.7" right="0.7" top="0.75" bottom="0.75" header="0.3" footer="0.3"/>
  <x:drawing xmlns:r="http://schemas.openxmlformats.org/officeDocument/2006/relationships" r:id="R7b88a28858e940b8"/>
</x:worksheet>
</file>

<file path=xl/worksheets/sheet3.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8" hidden="0" customWidth="1"/>
    <x:col min="5" max="5" width="16" hidden="0" customWidth="1"/>
    <x:col min="6" max="6" width="16" hidden="0" customWidth="1"/>
    <x:col min="7" max="7" width="16" hidden="0" customWidth="1"/>
    <x:col min="8" max="8" width="16" hidden="0" customWidth="1"/>
  </x:cols>
  <x:sheetData>
    <x:row r="1" ht="28" customHeight="1">
      <x:c r="A1" s="26" t="str">
        <x:v>Warehouse Productivity &amp; Throughput</x:v>
      </x:c>
      <x:c r="B1" s="26"/>
      <x:c r="C1" s="26"/>
      <x:c r="D1" s="26"/>
      <x:c r="E1" s="26"/>
      <x:c r="F1" s="26"/>
      <x:c r="G1" s="27"/>
      <x:c r="H1" s="27"/>
    </x:row>
    <x:row r="2">
      <x:c r="A2" s="27"/>
      <x:c r="B2" s="27"/>
      <x:c r="C2" s="27"/>
      <x:c r="D2" s="27"/>
      <x:c r="E2" s="27"/>
      <x:c r="F2" s="27"/>
      <x:c r="G2" s="27"/>
      <x:c r="H2" s="27"/>
    </x:row>
    <x:row r="3">
      <x:c r="A3" s="28" t="str">
        <x:v>Input</x:v>
      </x:c>
      <x:c r="B3" s="28" t="str">
        <x:v>Value</x:v>
      </x:c>
      <x:c r="C3" s="27"/>
      <x:c r="D3" s="28" t="str">
        <x:v>Shift / Team</x:v>
      </x:c>
      <x:c r="E3" s="28" t="str">
        <x:v>Labor Hours</x:v>
      </x:c>
      <x:c r="F3" s="28" t="str">
        <x:v>Lines Picked</x:v>
      </x:c>
      <x:c r="G3" s="27"/>
      <x:c r="H3" s="27"/>
    </x:row>
    <x:row r="4">
      <x:c r="A4" s="27" t="str">
        <x:v>Orders processed per day</x:v>
      </x:c>
      <x:c r="B4" s="27" t="n">
        <x:v>420</x:v>
      </x:c>
      <x:c r="C4" s="27"/>
      <x:c r="D4" s="27" t="str">
        <x:v>Team A</x:v>
      </x:c>
      <x:c r="E4" s="27" t="n">
        <x:v>42</x:v>
      </x:c>
      <x:c r="F4" s="27" t="n">
        <x:v>1120</x:v>
      </x:c>
      <x:c r="G4" s="27"/>
      <x:c r="H4" s="27"/>
    </x:row>
    <x:row r="5">
      <x:c r="A5" s="27" t="str">
        <x:v>Order lines picked per day</x:v>
      </x:c>
      <x:c r="B5" s="27" t="n">
        <x:v>3150</x:v>
      </x:c>
      <x:c r="C5" s="27"/>
      <x:c r="D5" s="27" t="str">
        <x:v>Team B</x:v>
      </x:c>
      <x:c r="E5" s="27" t="n">
        <x:v>39</x:v>
      </x:c>
      <x:c r="F5" s="27" t="n">
        <x:v>1030</x:v>
      </x:c>
      <x:c r="G5" s="27"/>
      <x:c r="H5" s="27"/>
    </x:row>
    <x:row r="6">
      <x:c r="A6" s="27" t="str">
        <x:v>Units picked per day</x:v>
      </x:c>
      <x:c r="B6" s="27" t="n">
        <x:v>9800</x:v>
      </x:c>
      <x:c r="C6" s="27"/>
      <x:c r="D6" s="27" t="str">
        <x:v>Team C</x:v>
      </x:c>
      <x:c r="E6" s="27" t="n">
        <x:v>45</x:v>
      </x:c>
      <x:c r="F6" s="27" t="n">
        <x:v>1000</x:v>
      </x:c>
      <x:c r="G6" s="27"/>
      <x:c r="H6" s="27"/>
    </x:row>
    <x:row r="7">
      <x:c r="A7" s="27" t="str">
        <x:v>Direct warehouse labor hours/day</x:v>
      </x:c>
      <x:c r="B7" s="27" t="n">
        <x:v>126</x:v>
      </x:c>
      <x:c r="C7" s="27"/>
      <x:c r="D7" s="27" t="str">
        <x:v>Total</x:v>
      </x:c>
      <x:c r="E7" s="27" t="n">
        <x:f>SUM(E4:E6)</x:f>
        <x:v>126</x:v>
      </x:c>
      <x:c r="F7" s="27" t="n">
        <x:f>SUM(F4:F6)</x:f>
        <x:v>3150</x:v>
      </x:c>
      <x:c r="G7" s="27"/>
      <x:c r="H7" s="27"/>
    </x:row>
    <x:row r="8">
      <x:c r="A8" s="27" t="str">
        <x:v>Available dock doors</x:v>
      </x:c>
      <x:c r="B8" s="27" t="n">
        <x:v>6</x:v>
      </x:c>
      <x:c r="C8" s="27"/>
      <x:c r="D8" s="27" t="str">
        <x:v>Overall Lines/Hour</x:v>
      </x:c>
      <x:c r="E8" s="27"/>
      <x:c r="F8" s="27" t="n">
        <x:f>IF(E7=0,0,F7/E7)</x:f>
        <x:v>25</x:v>
      </x:c>
      <x:c r="G8" s="27"/>
      <x:c r="H8" s="27"/>
    </x:row>
    <x:row r="9">
      <x:c r="A9" s="27" t="str">
        <x:v>Operating hours/day</x:v>
      </x:c>
      <x:c r="B9" s="27" t="n">
        <x:v>10</x:v>
      </x:c>
      <x:c r="C9" s="27"/>
      <x:c r="D9" s="27"/>
      <x:c r="E9" s="27"/>
      <x:c r="F9" s="27"/>
      <x:c r="G9" s="27"/>
      <x:c r="H9" s="27"/>
    </x:row>
    <x:row r="10">
      <x:c r="A10" s="27" t="str">
        <x:v>Average dock service hours/day</x:v>
      </x:c>
      <x:c r="B10" s="27" t="n">
        <x:v>42</x:v>
      </x:c>
      <x:c r="C10" s="27"/>
      <x:c r="D10" s="27"/>
      <x:c r="E10" s="27"/>
      <x:c r="F10" s="27"/>
      <x:c r="G10" s="27"/>
      <x:c r="H10" s="27"/>
    </x:row>
    <x:row r="11">
      <x:c r="A11" s="27" t="str">
        <x:v>Inbound pallets/day</x:v>
      </x:c>
      <x:c r="B11" s="27" t="n">
        <x:v>48</x:v>
      </x:c>
      <x:c r="C11" s="27"/>
      <x:c r="D11" s="27"/>
      <x:c r="E11" s="27"/>
      <x:c r="F11" s="27"/>
      <x:c r="G11" s="27"/>
      <x:c r="H11" s="27"/>
    </x:row>
    <x:row r="12">
      <x:c r="A12" s="27" t="str">
        <x:v>Outbound pallets/day</x:v>
      </x:c>
      <x:c r="B12" s="27" t="n">
        <x:v>46</x:v>
      </x:c>
      <x:c r="C12" s="27"/>
      <x:c r="D12" s="27"/>
      <x:c r="E12" s="27"/>
      <x:c r="F12" s="27"/>
      <x:c r="G12" s="27"/>
      <x:c r="H12" s="27"/>
    </x:row>
    <x:row r="13">
      <x:c r="A13" s="27" t="str">
        <x:v>Target lines per labor hour</x:v>
      </x:c>
      <x:c r="B13" s="27" t="n">
        <x:v>28</x:v>
      </x:c>
      <x:c r="C13" s="27"/>
      <x:c r="D13" s="27"/>
      <x:c r="E13" s="27"/>
      <x:c r="F13" s="27"/>
      <x:c r="G13" s="27"/>
      <x:c r="H13" s="27"/>
    </x:row>
    <x:row r="14">
      <x:c r="A14" s="27"/>
      <x:c r="B14" s="27"/>
      <x:c r="C14" s="27"/>
      <x:c r="D14" s="27"/>
      <x:c r="E14" s="27"/>
      <x:c r="F14" s="27"/>
      <x:c r="G14" s="27"/>
      <x:c r="H14" s="27"/>
    </x:row>
    <x:row r="15">
      <x:c r="A15" s="28" t="str">
        <x:v>Calculated KPI</x:v>
      </x:c>
      <x:c r="B15" s="28" t="str">
        <x:v>Result</x:v>
      </x:c>
      <x:c r="C15" s="27"/>
      <x:c r="D15" s="27"/>
      <x:c r="E15" s="27"/>
      <x:c r="F15" s="27"/>
      <x:c r="G15" s="27"/>
      <x:c r="H15" s="27"/>
    </x:row>
    <x:row r="16">
      <x:c r="A16" s="27" t="str">
        <x:v>Lines Picked / Labor Hour</x:v>
      </x:c>
      <x:c r="B16" s="31" t="n">
        <x:f>IF(B7=0,0,B5/B7)</x:f>
        <x:v>25</x:v>
      </x:c>
      <x:c r="C16" s="27"/>
      <x:c r="D16" s="27"/>
      <x:c r="E16" s="27"/>
      <x:c r="F16" s="27"/>
      <x:c r="G16" s="27"/>
      <x:c r="H16" s="27"/>
    </x:row>
    <x:row r="17">
      <x:c r="A17" s="27" t="str">
        <x:v>Orders / Labor Hour</x:v>
      </x:c>
      <x:c r="B17" s="31" t="n">
        <x:f>IF(B7=0,0,B4/B7)</x:f>
        <x:v>3.3333333333333335</x:v>
      </x:c>
      <x:c r="C17" s="27"/>
      <x:c r="D17" s="27"/>
      <x:c r="E17" s="27"/>
      <x:c r="F17" s="27"/>
      <x:c r="G17" s="27"/>
      <x:c r="H17" s="27"/>
    </x:row>
    <x:row r="18">
      <x:c r="A18" s="27" t="str">
        <x:v>Dock Utilization</x:v>
      </x:c>
      <x:c r="B18" s="29" t="n">
        <x:f>IF(B8*B9=0,0,B10/(B8*B9))</x:f>
        <x:v>0.7</x:v>
      </x:c>
      <x:c r="C18" s="27"/>
      <x:c r="D18" s="27"/>
      <x:c r="E18" s="27"/>
      <x:c r="F18" s="27"/>
      <x:c r="G18" s="27"/>
      <x:c r="H18" s="27"/>
    </x:row>
    <x:row r="19">
      <x:c r="A19" s="27" t="str">
        <x:v>Pallet Throughput / Labor Hour</x:v>
      </x:c>
      <x:c r="B19" s="31" t="n">
        <x:f>IF(B7=0,0,(B11+B12)/B7)</x:f>
        <x:v>0.746031746031746</x:v>
      </x:c>
      <x:c r="C19" s="27"/>
      <x:c r="D19" s="27"/>
      <x:c r="E19" s="27"/>
      <x:c r="F19" s="27"/>
      <x:c r="G19" s="27"/>
      <x:c r="H19" s="27"/>
    </x:row>
    <x:row r="20">
      <x:c r="A20" s="27" t="str">
        <x:v>Productivity Gap vs Target</x:v>
      </x:c>
      <x:c r="B20" s="31" t="n">
        <x:f>B16-B13</x:f>
        <x:v>-3</x:v>
      </x:c>
      <x:c r="C20" s="27"/>
      <x:c r="D20" s="27"/>
      <x:c r="E20" s="27"/>
      <x:c r="F20" s="27"/>
      <x:c r="G20" s="27"/>
      <x:c r="H20" s="27"/>
    </x:row>
    <x:row r="21">
      <x:c r="A21" s="27"/>
      <x:c r="B21" s="27"/>
      <x:c r="C21" s="27"/>
      <x:c r="D21" s="27"/>
      <x:c r="E21" s="27"/>
      <x:c r="F21" s="27"/>
      <x:c r="G21" s="27"/>
      <x:c r="H21" s="27"/>
    </x:row>
    <x:row r="22">
      <x:c r="A22" s="27"/>
      <x:c r="B22" s="27"/>
      <x:c r="C22" s="27"/>
      <x:c r="D22" s="27"/>
      <x:c r="E22" s="27"/>
      <x:c r="F22" s="27"/>
      <x:c r="G22" s="27"/>
      <x:c r="H22" s="27"/>
    </x:row>
    <x:row r="23">
      <x:c r="A23" s="27"/>
      <x:c r="B23" s="27"/>
      <x:c r="C23" s="27"/>
      <x:c r="D23" s="27"/>
      <x:c r="E23" s="27"/>
      <x:c r="F23" s="27"/>
      <x:c r="G23" s="27"/>
      <x:c r="H23" s="27"/>
    </x:row>
    <x:row r="24">
      <x:c r="A24" s="27"/>
      <x:c r="B24" s="27"/>
      <x:c r="C24" s="27"/>
      <x:c r="D24" s="27"/>
      <x:c r="E24" s="27"/>
      <x:c r="F24" s="27"/>
      <x:c r="G24" s="27"/>
      <x:c r="H24" s="27"/>
    </x:row>
    <x:row r="25">
      <x:c r="A25" s="27"/>
      <x:c r="B25" s="27"/>
      <x:c r="C25" s="27"/>
      <x:c r="D25" s="27"/>
      <x:c r="E25" s="27"/>
      <x:c r="F25" s="27"/>
      <x:c r="G25" s="27"/>
      <x:c r="H25" s="27"/>
    </x:row>
  </x:sheetData>
  <x:mergeCells>
    <x:mergeCell ref="A1:F1"/>
  </x:mergeCells>
  <x:conditionalFormatting sqref="B18:B18">
    <x:cfRule type="expression" dxfId="0" priority="1">
      <x:formula>B18&gt;0.9</x:formula>
    </x:cfRule>
  </x:conditionalFormatting>
  <x:conditionalFormatting sqref="B20:B20">
    <x:cfRule type="expression" dxfId="1" priority="2">
      <x:formula>B20&lt;0</x:formula>
    </x:cfRule>
  </x:conditionalFormatting>
  <x:pageMargins left="0.7" right="0.7" top="0.75" bottom="0.75" header="0.3" footer="0.3"/>
  <x:drawing xmlns:r="http://schemas.openxmlformats.org/officeDocument/2006/relationships" r:id="R8307cea1c19f4f89"/>
</x:worksheet>
</file>